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85035088-C6F3-413C-8856-4B874FBB701D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RKP Desa 2022" sheetId="1" r:id="rId1"/>
  </sheets>
  <definedNames>
    <definedName name="_xlnm.Print_Area" localSheetId="0">'RKP Desa 2022'!$A$2:$J$102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52" i="1" l="1"/>
  <c r="H47" i="1"/>
  <c r="H86" i="1"/>
  <c r="H35" i="1" l="1"/>
  <c r="H34" i="1"/>
  <c r="H39" i="1" l="1"/>
  <c r="H54" i="1"/>
  <c r="H90" i="1" l="1"/>
  <c r="H88" i="1"/>
  <c r="H84" i="1"/>
  <c r="H82" i="1"/>
  <c r="H73" i="1"/>
  <c r="H64" i="1"/>
  <c r="H42" i="1"/>
  <c r="H53" i="1" s="1"/>
  <c r="H91" i="1" l="1"/>
  <c r="H93" i="1" l="1"/>
  <c r="H94" i="1" s="1"/>
  <c r="H57" i="1" l="1"/>
  <c r="H74" i="1" s="1"/>
  <c r="H95" i="1" s="1"/>
</calcChain>
</file>

<file path=xl/sharedStrings.xml><?xml version="1.0" encoding="utf-8"?>
<sst xmlns="http://schemas.openxmlformats.org/spreadsheetml/2006/main" count="250" uniqueCount="203">
  <si>
    <t>DESA</t>
  </si>
  <si>
    <t>KECAMATAN</t>
  </si>
  <si>
    <t>KABUPATEN</t>
  </si>
  <si>
    <t>PROVINSI</t>
  </si>
  <si>
    <t>No</t>
  </si>
  <si>
    <t>Bidang</t>
  </si>
  <si>
    <t>Sub Bidang</t>
  </si>
  <si>
    <t>Jenis Kegiatan</t>
  </si>
  <si>
    <t>Sumber Biaya</t>
  </si>
  <si>
    <t>:</t>
  </si>
  <si>
    <t>KARANGSARI</t>
  </si>
  <si>
    <t>SULANG</t>
  </si>
  <si>
    <t>REMBANG</t>
  </si>
  <si>
    <t>JAWA TENGAH</t>
  </si>
  <si>
    <t>Sub Bidang Penyelenggaraan Belanja Penghasilan Tetap, Tunjangan dan Operasional Pemerintahan Desa</t>
  </si>
  <si>
    <t>Penyediaan Penghasilan Tetap dan Tunjangan Kepala Desa</t>
  </si>
  <si>
    <t>Penyediaan Penghasilan Tetap dan Tunjangan Perangkat Desa</t>
  </si>
  <si>
    <t>Penyediaan Jaminan Sosial bagi Kepala Desa dan Perangkat Desa (BPJS Kesehatan)</t>
  </si>
  <si>
    <t>Penyediaan Tunjangan BPD</t>
  </si>
  <si>
    <t>Penyediaan Insentif/Operasional RT/RW</t>
  </si>
  <si>
    <t>Penyediaan Operasional BPD (Rapat-rapat (ATK, makan-minum), perlengkapan perkantoran, dll</t>
  </si>
  <si>
    <t>Sub Bidang Administrasi Kependudukan, Pencatatan Sipil, Statistik dan Kearsipan</t>
  </si>
  <si>
    <t>Sub Bidang Tata Praja Pemerintahan, Perencanaan, Keuangan dan Pelaporan</t>
  </si>
  <si>
    <t>Penyusunan Dokumen Perencanaan Desa (RPJMDes/RKPDes,dll</t>
  </si>
  <si>
    <t>a</t>
  </si>
  <si>
    <t>c</t>
  </si>
  <si>
    <t>d</t>
  </si>
  <si>
    <t>e</t>
  </si>
  <si>
    <t>f</t>
  </si>
  <si>
    <t>l</t>
  </si>
  <si>
    <t>m</t>
  </si>
  <si>
    <t>b</t>
  </si>
  <si>
    <t>ADD</t>
  </si>
  <si>
    <t>Mengetahui</t>
  </si>
  <si>
    <t>Kepala Desa Karangsari</t>
  </si>
  <si>
    <t>(SURIPTO)</t>
  </si>
  <si>
    <t>1.1</t>
  </si>
  <si>
    <t>1.1.01</t>
  </si>
  <si>
    <t>1.1.02</t>
  </si>
  <si>
    <t>1.1.03</t>
  </si>
  <si>
    <t>1.1.04</t>
  </si>
  <si>
    <t>1.1.05</t>
  </si>
  <si>
    <t>1.1.06</t>
  </si>
  <si>
    <t>1.1.07</t>
  </si>
  <si>
    <t>1.3</t>
  </si>
  <si>
    <t>1.3.01</t>
  </si>
  <si>
    <t>1.3.92</t>
  </si>
  <si>
    <t>1.4</t>
  </si>
  <si>
    <t>1.4.01</t>
  </si>
  <si>
    <t>1.4.02</t>
  </si>
  <si>
    <t>1.4.03</t>
  </si>
  <si>
    <t>1.4.07</t>
  </si>
  <si>
    <t>2.1</t>
  </si>
  <si>
    <t>Sub Bidang Pendidikan</t>
  </si>
  <si>
    <t>2.1.01</t>
  </si>
  <si>
    <t>DD</t>
  </si>
  <si>
    <t>2.1.08</t>
  </si>
  <si>
    <t>2.1.90</t>
  </si>
  <si>
    <t>Sub Bidang Kesehatan</t>
  </si>
  <si>
    <t>2.2.02</t>
  </si>
  <si>
    <t>2.2.03</t>
  </si>
  <si>
    <t>2.2.04</t>
  </si>
  <si>
    <t>2.2.91</t>
  </si>
  <si>
    <t>2.2.99</t>
  </si>
  <si>
    <t>Jumlah Total Sub Bidang 1.1</t>
  </si>
  <si>
    <t>Jumlah Total Sub Bidang 1.3</t>
  </si>
  <si>
    <t>Jumlah Total Sub Bidang 1.4</t>
  </si>
  <si>
    <t>Jumlah Total Sub Bidang 2.1</t>
  </si>
  <si>
    <t>Jumlah Total Sub Bidang 2.2</t>
  </si>
  <si>
    <t>2.2</t>
  </si>
  <si>
    <t>2.3</t>
  </si>
  <si>
    <t>Bidang Penyelenggaraan Pemerintahan Desa</t>
  </si>
  <si>
    <t>Bidang Pelaksanaan Pembangunan Desa</t>
  </si>
  <si>
    <t>Sub Bidang Pekerjaan Umum dan Penataan Ruang</t>
  </si>
  <si>
    <t>2.3.14</t>
  </si>
  <si>
    <t>2.3.99</t>
  </si>
  <si>
    <t>Jumlah Total Sub Bidang 2.3</t>
  </si>
  <si>
    <t>Bidang Pembinaan Kemasyarakatan Desa</t>
  </si>
  <si>
    <t>3.1</t>
  </si>
  <si>
    <t>Bidang Pemberdayaan Masyarakat Desa</t>
  </si>
  <si>
    <t>4.3</t>
  </si>
  <si>
    <t>Sub Bidang Peningkatan Kapasitas Aparatur Desa</t>
  </si>
  <si>
    <t>4.3.02</t>
  </si>
  <si>
    <t>Jumlah Total Sub Bidang 4.3</t>
  </si>
  <si>
    <t>4.4</t>
  </si>
  <si>
    <t>Sub Bidang Pemberdayaan Perempuan, Perlindungan Anak dan Keluarga</t>
  </si>
  <si>
    <t>4.4.99</t>
  </si>
  <si>
    <t>4.6</t>
  </si>
  <si>
    <t>Sub Bidang Dukungan Penanaman Modal</t>
  </si>
  <si>
    <t>4.6.99</t>
  </si>
  <si>
    <t>Jumlah Total Sub Bidang 4.4</t>
  </si>
  <si>
    <t>Bidang Penanggulangan Bencana, Keadaan Darurat dan Mendesak</t>
  </si>
  <si>
    <t>Penyediaan Operasional Pemerintah Desa (ATK, Honorarium PKPKD dan PPKD, perlengkapan perkantoran, listrik, pajak dan perawatan kendaraan dinas dll</t>
  </si>
  <si>
    <t>Penyuluhan Bidang Kesehatan (untuk Kader Posyandu)</t>
  </si>
  <si>
    <t>Banprov</t>
  </si>
  <si>
    <t>Penyelenggaraan PAUD/TK  Milik Desa (Bantuan Honor Pengajar, Operasional)</t>
  </si>
  <si>
    <t>Penyelenggaraan Madrasah Non-Formal Milik Desa (Bantuan Honor Pengajar)</t>
  </si>
  <si>
    <t>Sub Bidang Ketenteraman, Ketertiban Umum, dan Perlindungan Masyarakat</t>
  </si>
  <si>
    <t>Sub Bidang Kepemudaan dan Olahraga</t>
  </si>
  <si>
    <t>3.3</t>
  </si>
  <si>
    <t>3.3.06</t>
  </si>
  <si>
    <t>Pembinaan Karangtaruna</t>
  </si>
  <si>
    <t>3.4.02</t>
  </si>
  <si>
    <t>3.4</t>
  </si>
  <si>
    <t>Sub Bidang Kelembagaan Masyarakat</t>
  </si>
  <si>
    <t>3.4.03</t>
  </si>
  <si>
    <t>Pembinaan PKK</t>
  </si>
  <si>
    <t>Jumlah Total Bidang 3</t>
  </si>
  <si>
    <t>Jumlah Total Bidang 1</t>
  </si>
  <si>
    <t>Jumlah Total Bidang 2</t>
  </si>
  <si>
    <t>Jumlah Total Bidang 4</t>
  </si>
  <si>
    <t>5.2</t>
  </si>
  <si>
    <t>Sub Bidang Keadaan Darurat</t>
  </si>
  <si>
    <t>5.2.01</t>
  </si>
  <si>
    <t>5.3</t>
  </si>
  <si>
    <t>Sub Bidang Keadaan Mendesak</t>
  </si>
  <si>
    <t>5.3.01</t>
  </si>
  <si>
    <t>Jumlah Total Bidang 5</t>
  </si>
  <si>
    <t>Jumlah Total Bidang 1 + 2 + 3 + 4 + 5 =</t>
  </si>
  <si>
    <t>Jumlah Total Sub Bidang 4.6</t>
  </si>
  <si>
    <t>Lain-lain kegiatan sub bidang kesehatan (Kader PPKBD &amp; SUB PPKBD)</t>
  </si>
  <si>
    <t>2.3.12</t>
  </si>
  <si>
    <t>Pembinaan LKMD/LPMD</t>
  </si>
  <si>
    <t>3.4.06</t>
  </si>
  <si>
    <t>Biaya dan Sumber Pembiayaan</t>
  </si>
  <si>
    <t>Jumlah Biaya (Rp.)</t>
  </si>
  <si>
    <t>Operasional Kelembagaan KPMD</t>
  </si>
  <si>
    <t>Pembangunan Sarana/Prasarana PAUD/ TK  Milik Desa</t>
  </si>
  <si>
    <t>1.3.99</t>
  </si>
  <si>
    <t>2.2.96</t>
  </si>
  <si>
    <t xml:space="preserve">Penyelenggaraan  Posbindu </t>
  </si>
  <si>
    <t>Fasilitasi/Pendampingan FAD melalui Pelatihan Karawitan</t>
  </si>
  <si>
    <t>Pencegahan dan Penanganan Covid-19</t>
  </si>
  <si>
    <t>TAHUN  : 2023</t>
  </si>
  <si>
    <t>Penyediaan Jaminan Sosial bagi Kepala Desa (BPJS Ketenagakerjaan)</t>
  </si>
  <si>
    <t>Penyediaan Jaminan Sosial bagi BPD (BPJS Ketenagakerjaan)</t>
  </si>
  <si>
    <t>Penyediaan Jaminan Sosial bagi Perangkat Desa (BPJS Ketenagakerjaan)</t>
  </si>
  <si>
    <t>BLT Dana Desa (38 KPM x Rp. 300.000) x 12 Bulan</t>
  </si>
  <si>
    <t>Sub Bidang Sarana dan Prasarana Pemerintahan Desa</t>
  </si>
  <si>
    <t>1.2.01</t>
  </si>
  <si>
    <t>1.2</t>
  </si>
  <si>
    <t>Jumlah Total Sub Bidang 1.2</t>
  </si>
  <si>
    <t>DBHPR</t>
  </si>
  <si>
    <t>Pengadaan Kendaraan Dinas Roda Dua untuk Oprasional Pemerintah Desa</t>
  </si>
  <si>
    <t xml:space="preserve">Pembangunan/Rehabilitasi Prasarana Jalan Desa (Gorong-gorong) </t>
  </si>
  <si>
    <t xml:space="preserve">Pembangunan/Rehabilitasi Prasarana Jalan Desa (Drainase) </t>
  </si>
  <si>
    <t>Lain-lain Sub Bidang Pekerjaan Umum dan Penataan Ruang (Pembangunan Saluran Irigasi Pertanian untuk Ketahanan Pangan)</t>
  </si>
  <si>
    <t>Pembangunan/Rehabilitasi/Peningkatan Sarana dan Prasarana Kepemudaan dan Olah Raga Milik Desa (Lampu Lapangan Desa)</t>
  </si>
  <si>
    <t>3.3.05</t>
  </si>
  <si>
    <t>Pelatihan/Penyuluhan/Sosialisasi kepada Masyarakat di Bidang Hukum dan Pelindungan Masyarakat (Paralegal)</t>
  </si>
  <si>
    <t>Koordinasi Pembinaan Ketentraman, Ketertiban, dan Pelindungan Masyarakat Skala Lokal Desa (Satlinmas Desa)</t>
  </si>
  <si>
    <t>3.1.03</t>
  </si>
  <si>
    <t>3.1.07</t>
  </si>
  <si>
    <t>1.2.03</t>
  </si>
  <si>
    <t>Pembangunan Prasarana Kantor Desa</t>
  </si>
  <si>
    <t>2.3.93</t>
  </si>
  <si>
    <t>Rehabilitasi Jembatan Milik Desa Penghubung Jalan Usaha Tani Dalam rangka Ketahanan Pangan</t>
  </si>
  <si>
    <t>2.3.95</t>
  </si>
  <si>
    <t>Rehabilitasi/Peningkatan Balai Desa/Balai Kemasyarakatan</t>
  </si>
  <si>
    <t>PAD</t>
  </si>
  <si>
    <t>Pelayanan administrasi umum dan kependudukan (Surat Pengantar/Pelayanan KTP, Akta Kelahiran, Kartu Keluarga, dll) / Penerapan Apilkasi SIMPADEK</t>
  </si>
  <si>
    <t>Lain-lain Sub Bidang Sub Bidang Administrasi Kependudukan, Pencatatan Sipil, Statistik dan Kearsipan (Pemutakhiran SDGs Desa)</t>
  </si>
  <si>
    <t>Penyusunan/Pendataan/Pemutakhiran  Basis Data Terpadu penduduk miskin (DTKS)</t>
  </si>
  <si>
    <t>Pembangunan Sarana Prasarana Jalan Usaha Tani untuk Ketahanan Pangan (Talud)</t>
  </si>
  <si>
    <t xml:space="preserve">Pembangunan/Rehabilitasi Prasarana Jalan Desa (Talud Gapura RW 04 Ke Utara) </t>
  </si>
  <si>
    <t>2.3.05</t>
  </si>
  <si>
    <t>Pemeliharaan Prasarana Jalan Desa (Normalisasi Saluran Air selokan)</t>
  </si>
  <si>
    <t>Penyelenggaraan Desa Siaga Kesehatan (RDS, Pemeriksaan Jentik, SMD &amp; MMD)</t>
  </si>
  <si>
    <t>Penyelenggaraan Posyandu (Pemberian Makanan Tambahan Balita &amp; Lansia, Kelas Ibu Hamil, Kelas Balita, Insentif Kader Posyandu)</t>
  </si>
  <si>
    <t>Penyelenggaraan Konvergensi Pencegahan Stunting (Operasional KPM, Rembug Stuting)</t>
  </si>
  <si>
    <t>Penyelenggaraan Musyawarah Perencanaan Desa (Musrenbangdes/Pra-Musrenbangdes, bersifat reguler)</t>
  </si>
  <si>
    <t>Penyelenggaraan Musyawarah Desa (Pembahasan APB Desa)</t>
  </si>
  <si>
    <t>Penyusunan/Pendataan Anak Tidak Sekolah</t>
  </si>
  <si>
    <t>Pengembangan Sistem Informasi Desa</t>
  </si>
  <si>
    <t>Penyediaan Operasional Pemerintah Desa (Bersumber Dari Dana Desa)</t>
  </si>
  <si>
    <t>ADD +      DBH-PR</t>
  </si>
  <si>
    <t xml:space="preserve"> DD</t>
  </si>
  <si>
    <t>Peningkatan kapasitas Perangkat Desa (Honor Admin Siskeudes, Honor Admin Simpadek)</t>
  </si>
  <si>
    <t>4.2</t>
  </si>
  <si>
    <t>Jumlah Total Sub Bidang 4.2</t>
  </si>
  <si>
    <t>4.2.99</t>
  </si>
  <si>
    <t>Sub Bidang Pertanian dan Peternakan</t>
  </si>
  <si>
    <t>Lain-lain Sub Bidang Pertanian dan Peternakan (Pengadaan dan Pembenihan Bibit Sayuran dan Tanaman Pangan)</t>
  </si>
  <si>
    <t>RINCIAN ANGGARAN PENDAPATAN DAN BELANJA DESA (APBDes)</t>
  </si>
  <si>
    <t>BELANJA DESA</t>
  </si>
  <si>
    <t>PENDAPATAN DESA</t>
  </si>
  <si>
    <t>Pendapatan Asli Desa</t>
  </si>
  <si>
    <t>Pendapatan Transfer</t>
  </si>
  <si>
    <t>Dana Desa</t>
  </si>
  <si>
    <t>Bagi Hasil Retribusi Daerah</t>
  </si>
  <si>
    <t>Alokasi Dana Desa</t>
  </si>
  <si>
    <t>Bantuan Keuangan Provinsi</t>
  </si>
  <si>
    <t>Pendapatan Lain-lain</t>
  </si>
  <si>
    <t>Bagi Hasil Pajak Daerah</t>
  </si>
  <si>
    <t>JUMLAH</t>
  </si>
  <si>
    <t>PEMBIAYAAN DESA</t>
  </si>
  <si>
    <t>Penerimaan Pembiayaan</t>
  </si>
  <si>
    <t>Pengeluaran Pembiayaan</t>
  </si>
  <si>
    <t>Pembiayaan Netto</t>
  </si>
  <si>
    <t>Penyertaan Modal BUMDESMA</t>
  </si>
  <si>
    <t>(46,574,475)</t>
  </si>
  <si>
    <t>SISA LEBIH PEMBIAYAAN ANGGARAN</t>
  </si>
  <si>
    <t>DLL / SILPA Tahun Sebelumnya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</si>
</sst>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1" fontId="2" fillId="0" borderId="1" xfId="1" applyFont="1" applyBorder="1" applyAlignment="1">
      <alignment vertical="center"/>
    </xf>
    <xf numFmtId="41" fontId="2" fillId="0" borderId="1" xfId="1" applyFont="1" applyFill="1" applyBorder="1" applyAlignment="1">
      <alignment vertical="center"/>
    </xf>
    <xf numFmtId="41" fontId="2" fillId="0" borderId="0" xfId="1" applyFont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41" fontId="3" fillId="0" borderId="1" xfId="1" applyFont="1" applyBorder="1" applyAlignment="1">
      <alignment vertical="center"/>
    </xf>
    <xf numFmtId="41" fontId="3" fillId="0" borderId="1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0" fontId="3" fillId="0" borderId="9" xfId="0" applyFont="1" applyBorder="1" applyAlignment="1">
      <alignment vertical="top" wrapText="1"/>
    </xf>
    <xf numFmtId="0" fontId="0" fillId="0" borderId="10" xfId="0" applyBorder="1"/>
    <xf numFmtId="41" fontId="6" fillId="0" borderId="1" xfId="1" applyFont="1" applyBorder="1" applyAlignment="1">
      <alignment vertical="center"/>
    </xf>
    <xf numFmtId="41" fontId="6" fillId="0" borderId="10" xfId="0" applyNumberFormat="1" applyFont="1" applyBorder="1" applyAlignment="1">
      <alignment horizontal="right" vertical="center"/>
    </xf>
    <xf numFmtId="41" fontId="6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9" fontId="3" fillId="0" borderId="2" xfId="0" applyNumberFormat="1" applyFont="1" applyBorder="1" applyAlignment="1">
      <alignment vertical="top"/>
    </xf>
    <xf numFmtId="49" fontId="3" fillId="0" borderId="3" xfId="0" applyNumberFormat="1" applyFont="1" applyBorder="1" applyAlignment="1">
      <alignment vertical="top"/>
    </xf>
    <xf numFmtId="49" fontId="3" fillId="0" borderId="4" xfId="0" applyNumberFormat="1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1" fontId="2" fillId="0" borderId="0" xfId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top"/>
    </xf>
    <xf numFmtId="41" fontId="7" fillId="0" borderId="1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vertical="top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41" fontId="2" fillId="0" borderId="1" xfId="1" applyFont="1" applyBorder="1"/>
    <xf numFmtId="0" fontId="3" fillId="0" borderId="1" xfId="0" applyFont="1" applyBorder="1" applyAlignment="1">
      <alignment horizontal="center"/>
    </xf>
    <xf numFmtId="41" fontId="3" fillId="0" borderId="1" xfId="1" applyFont="1" applyBorder="1"/>
    <xf numFmtId="0" fontId="2" fillId="0" borderId="0" xfId="0" applyFont="1" applyBorder="1"/>
    <xf numFmtId="41" fontId="3" fillId="0" borderId="0" xfId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1" fontId="2" fillId="0" borderId="2" xfId="1" applyFont="1" applyBorder="1" applyAlignment="1">
      <alignment horizontal="center" vertical="center"/>
    </xf>
    <xf numFmtId="41" fontId="2" fillId="0" borderId="4" xfId="1" applyFont="1" applyBorder="1" applyAlignment="1">
      <alignment horizontal="center" vertical="center"/>
    </xf>
    <xf numFmtId="41" fontId="2" fillId="0" borderId="1" xfId="1" applyFont="1" applyBorder="1" applyAlignment="1">
      <alignment horizontal="right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111"/>
  <sheetViews>
    <sheetView tabSelected="1" zoomScale="80" zoomScaleNormal="80" workbookViewId="0">
      <selection activeCell="M43" sqref="M43"/>
    </sheetView>
  </sheetViews>
  <sheetFormatPr defaultRowHeight="15" x14ac:dyDescent="0.25"/>
  <cols>
    <col min="1" max="1" width="4.140625" customWidth="1"/>
    <col min="2" max="2" width="5.140625" customWidth="1"/>
    <col min="3" max="3" width="22.5703125" customWidth="1"/>
    <col min="4" max="4" width="5.42578125" customWidth="1"/>
    <col min="5" max="5" width="22.28515625" customWidth="1"/>
    <col min="6" max="6" width="8.5703125" customWidth="1"/>
    <col min="7" max="7" width="31.140625" customWidth="1"/>
    <col min="8" max="8" width="23.42578125" customWidth="1"/>
    <col min="9" max="9" width="14.7109375" customWidth="1"/>
    <col min="10" max="10" width="3.85546875" customWidth="1"/>
  </cols>
  <sheetData>
    <row r="3" spans="2:9" ht="23.25" x14ac:dyDescent="0.35">
      <c r="B3" s="69" t="s">
        <v>183</v>
      </c>
      <c r="C3" s="69"/>
      <c r="D3" s="69"/>
      <c r="E3" s="69"/>
      <c r="F3" s="69"/>
      <c r="G3" s="69"/>
      <c r="H3" s="69"/>
      <c r="I3" s="69"/>
    </row>
    <row r="4" spans="2:9" ht="23.25" x14ac:dyDescent="0.35">
      <c r="B4" s="69" t="s">
        <v>133</v>
      </c>
      <c r="C4" s="69"/>
      <c r="D4" s="69"/>
      <c r="E4" s="69"/>
      <c r="F4" s="69"/>
      <c r="G4" s="69"/>
      <c r="H4" s="69"/>
      <c r="I4" s="69"/>
    </row>
    <row r="6" spans="2:9" ht="15.75" x14ac:dyDescent="0.25">
      <c r="B6" s="1" t="s">
        <v>0</v>
      </c>
      <c r="C6" s="1"/>
      <c r="D6" s="1" t="s">
        <v>9</v>
      </c>
      <c r="E6" s="1" t="s">
        <v>10</v>
      </c>
      <c r="F6" s="1"/>
      <c r="G6" s="1"/>
      <c r="H6" s="1"/>
      <c r="I6" s="1"/>
    </row>
    <row r="7" spans="2:9" ht="15.75" x14ac:dyDescent="0.25">
      <c r="B7" s="1" t="s">
        <v>1</v>
      </c>
      <c r="C7" s="1"/>
      <c r="D7" s="1" t="s">
        <v>9</v>
      </c>
      <c r="E7" s="1" t="s">
        <v>11</v>
      </c>
      <c r="F7" s="1"/>
      <c r="G7" s="1"/>
      <c r="H7" s="1"/>
      <c r="I7" s="1"/>
    </row>
    <row r="8" spans="2:9" ht="15.75" x14ac:dyDescent="0.25">
      <c r="B8" s="1" t="s">
        <v>2</v>
      </c>
      <c r="C8" s="1"/>
      <c r="D8" s="1" t="s">
        <v>9</v>
      </c>
      <c r="E8" s="1" t="s">
        <v>12</v>
      </c>
      <c r="F8" s="1"/>
      <c r="G8" s="1"/>
      <c r="H8" s="1"/>
      <c r="I8" s="1"/>
    </row>
    <row r="9" spans="2:9" ht="15.75" x14ac:dyDescent="0.25">
      <c r="B9" s="1" t="s">
        <v>3</v>
      </c>
      <c r="C9" s="1"/>
      <c r="D9" s="1" t="s">
        <v>9</v>
      </c>
      <c r="E9" s="1" t="s">
        <v>13</v>
      </c>
      <c r="F9" s="1"/>
      <c r="G9" s="1"/>
      <c r="H9" s="1"/>
      <c r="I9" s="1"/>
    </row>
    <row r="10" spans="2:9" ht="15.75" x14ac:dyDescent="0.25">
      <c r="B10" s="1"/>
      <c r="C10" s="1"/>
      <c r="D10" s="1"/>
      <c r="E10" s="1"/>
      <c r="F10" s="1"/>
      <c r="G10" s="1"/>
      <c r="H10" s="1"/>
      <c r="I10" s="1"/>
    </row>
    <row r="11" spans="2:9" ht="15.75" x14ac:dyDescent="0.25">
      <c r="B11" s="103"/>
      <c r="C11" s="102" t="s">
        <v>185</v>
      </c>
      <c r="D11" s="102"/>
      <c r="E11" s="102"/>
      <c r="F11" s="102"/>
      <c r="G11" s="102"/>
      <c r="H11" s="102"/>
      <c r="I11" s="102"/>
    </row>
    <row r="12" spans="2:9" ht="15.75" x14ac:dyDescent="0.25">
      <c r="B12" s="104"/>
      <c r="C12" s="99"/>
      <c r="D12" s="100"/>
      <c r="E12" s="100"/>
      <c r="F12" s="100"/>
      <c r="G12" s="100"/>
      <c r="H12" s="100"/>
      <c r="I12" s="101"/>
    </row>
    <row r="13" spans="2:9" ht="20.100000000000001" customHeight="1" x14ac:dyDescent="0.25">
      <c r="B13" s="104"/>
      <c r="C13" s="97" t="s">
        <v>186</v>
      </c>
      <c r="D13" s="97"/>
      <c r="E13" s="97"/>
      <c r="F13" s="97"/>
      <c r="G13" s="97"/>
      <c r="H13" s="92">
        <v>20000000</v>
      </c>
      <c r="I13" s="9"/>
    </row>
    <row r="14" spans="2:9" ht="20.100000000000001" customHeight="1" x14ac:dyDescent="0.25">
      <c r="B14" s="104"/>
      <c r="C14" s="98" t="s">
        <v>187</v>
      </c>
      <c r="D14" s="97" t="s">
        <v>188</v>
      </c>
      <c r="E14" s="97"/>
      <c r="F14" s="97"/>
      <c r="G14" s="97"/>
      <c r="H14" s="92">
        <v>733530000</v>
      </c>
      <c r="I14" s="9"/>
    </row>
    <row r="15" spans="2:9" ht="20.100000000000001" customHeight="1" x14ac:dyDescent="0.25">
      <c r="B15" s="104"/>
      <c r="C15" s="98"/>
      <c r="D15" s="97" t="s">
        <v>193</v>
      </c>
      <c r="E15" s="97"/>
      <c r="F15" s="97"/>
      <c r="G15" s="97"/>
      <c r="H15" s="92">
        <v>34782200</v>
      </c>
      <c r="I15" s="9"/>
    </row>
    <row r="16" spans="2:9" ht="20.100000000000001" customHeight="1" x14ac:dyDescent="0.25">
      <c r="B16" s="104"/>
      <c r="C16" s="98"/>
      <c r="D16" s="97" t="s">
        <v>189</v>
      </c>
      <c r="E16" s="97"/>
      <c r="F16" s="97"/>
      <c r="G16" s="97"/>
      <c r="H16" s="92">
        <v>3537000</v>
      </c>
      <c r="I16" s="9"/>
    </row>
    <row r="17" spans="2:9" ht="20.100000000000001" customHeight="1" x14ac:dyDescent="0.25">
      <c r="B17" s="104"/>
      <c r="C17" s="98"/>
      <c r="D17" s="97" t="s">
        <v>190</v>
      </c>
      <c r="E17" s="97"/>
      <c r="F17" s="97"/>
      <c r="G17" s="97"/>
      <c r="H17" s="92">
        <v>327976000</v>
      </c>
      <c r="I17" s="9"/>
    </row>
    <row r="18" spans="2:9" ht="20.100000000000001" customHeight="1" x14ac:dyDescent="0.25">
      <c r="B18" s="104"/>
      <c r="C18" s="98"/>
      <c r="D18" s="97" t="s">
        <v>191</v>
      </c>
      <c r="E18" s="97"/>
      <c r="F18" s="97"/>
      <c r="G18" s="97"/>
      <c r="H18" s="92">
        <v>5000000</v>
      </c>
      <c r="I18" s="9"/>
    </row>
    <row r="19" spans="2:9" ht="20.100000000000001" customHeight="1" x14ac:dyDescent="0.25">
      <c r="B19" s="104"/>
      <c r="C19" s="97" t="s">
        <v>192</v>
      </c>
      <c r="D19" s="97"/>
      <c r="E19" s="97"/>
      <c r="F19" s="97"/>
      <c r="G19" s="97"/>
      <c r="H19" s="92">
        <v>0</v>
      </c>
      <c r="I19" s="9"/>
    </row>
    <row r="20" spans="2:9" ht="20.100000000000001" customHeight="1" x14ac:dyDescent="0.25">
      <c r="B20" s="105"/>
      <c r="C20" s="93" t="s">
        <v>194</v>
      </c>
      <c r="D20" s="93"/>
      <c r="E20" s="93"/>
      <c r="F20" s="93"/>
      <c r="G20" s="93"/>
      <c r="H20" s="94">
        <f>SUM(H13:H19)</f>
        <v>1124825200</v>
      </c>
      <c r="I20" s="9"/>
    </row>
    <row r="21" spans="2:9" ht="20.100000000000001" customHeight="1" x14ac:dyDescent="0.25">
      <c r="B21" s="106"/>
      <c r="C21" s="107"/>
      <c r="D21" s="107"/>
      <c r="E21" s="107"/>
      <c r="F21" s="107"/>
      <c r="G21" s="107"/>
      <c r="H21" s="96"/>
      <c r="I21" s="95"/>
    </row>
    <row r="22" spans="2:9" ht="15.75" x14ac:dyDescent="0.25">
      <c r="B22" s="1"/>
      <c r="C22" s="1"/>
      <c r="D22" s="1"/>
      <c r="E22" s="1"/>
      <c r="F22" s="1"/>
      <c r="G22" s="1"/>
      <c r="H22" s="1"/>
      <c r="I22" s="1"/>
    </row>
    <row r="23" spans="2:9" ht="15.75" x14ac:dyDescent="0.25">
      <c r="B23" s="9"/>
      <c r="C23" s="102" t="s">
        <v>184</v>
      </c>
      <c r="D23" s="102"/>
      <c r="E23" s="102"/>
      <c r="F23" s="102"/>
      <c r="G23" s="102"/>
      <c r="H23" s="102"/>
      <c r="I23" s="102"/>
    </row>
    <row r="24" spans="2:9" ht="18" customHeight="1" x14ac:dyDescent="0.25">
      <c r="B24" s="99"/>
      <c r="C24" s="100"/>
      <c r="D24" s="100"/>
      <c r="E24" s="100"/>
      <c r="F24" s="100"/>
      <c r="G24" s="100"/>
      <c r="H24" s="100"/>
      <c r="I24" s="101"/>
    </row>
    <row r="25" spans="2:9" ht="35.25" customHeight="1" x14ac:dyDescent="0.25">
      <c r="B25" s="70" t="s">
        <v>4</v>
      </c>
      <c r="C25" s="70" t="s">
        <v>5</v>
      </c>
      <c r="D25" s="70"/>
      <c r="E25" s="70" t="s">
        <v>6</v>
      </c>
      <c r="F25" s="70"/>
      <c r="G25" s="70" t="s">
        <v>7</v>
      </c>
      <c r="H25" s="71" t="s">
        <v>124</v>
      </c>
      <c r="I25" s="72"/>
    </row>
    <row r="26" spans="2:9" ht="49.5" customHeight="1" x14ac:dyDescent="0.25">
      <c r="B26" s="70"/>
      <c r="C26" s="70"/>
      <c r="D26" s="70"/>
      <c r="E26" s="70"/>
      <c r="F26" s="70"/>
      <c r="G26" s="70"/>
      <c r="H26" s="61" t="s">
        <v>125</v>
      </c>
      <c r="I26" s="61" t="s">
        <v>8</v>
      </c>
    </row>
    <row r="27" spans="2:9" ht="20.25" customHeight="1" x14ac:dyDescent="0.25">
      <c r="B27" s="12" t="s">
        <v>24</v>
      </c>
      <c r="C27" s="12" t="s">
        <v>31</v>
      </c>
      <c r="D27" s="12" t="s">
        <v>25</v>
      </c>
      <c r="E27" s="12" t="s">
        <v>26</v>
      </c>
      <c r="F27" s="12" t="s">
        <v>27</v>
      </c>
      <c r="G27" s="12" t="s">
        <v>28</v>
      </c>
      <c r="H27" s="13" t="s">
        <v>29</v>
      </c>
      <c r="I27" s="13" t="s">
        <v>30</v>
      </c>
    </row>
    <row r="28" spans="2:9" ht="50.1" customHeight="1" x14ac:dyDescent="0.25">
      <c r="B28" s="73">
        <v>1</v>
      </c>
      <c r="C28" s="43" t="s">
        <v>71</v>
      </c>
      <c r="D28" s="79" t="s">
        <v>36</v>
      </c>
      <c r="E28" s="82" t="s">
        <v>14</v>
      </c>
      <c r="F28" s="21" t="s">
        <v>37</v>
      </c>
      <c r="G28" s="6" t="s">
        <v>15</v>
      </c>
      <c r="H28" s="14">
        <v>52800000</v>
      </c>
      <c r="I28" s="7" t="s">
        <v>32</v>
      </c>
    </row>
    <row r="29" spans="2:9" ht="50.1" customHeight="1" x14ac:dyDescent="0.25">
      <c r="B29" s="74"/>
      <c r="C29" s="29"/>
      <c r="D29" s="80"/>
      <c r="E29" s="83"/>
      <c r="F29" s="21" t="s">
        <v>38</v>
      </c>
      <c r="G29" s="6" t="s">
        <v>16</v>
      </c>
      <c r="H29" s="16">
        <v>238800000</v>
      </c>
      <c r="I29" s="7" t="s">
        <v>32</v>
      </c>
    </row>
    <row r="30" spans="2:9" ht="59.25" customHeight="1" x14ac:dyDescent="0.25">
      <c r="B30" s="74"/>
      <c r="C30" s="29"/>
      <c r="D30" s="80"/>
      <c r="E30" s="83"/>
      <c r="F30" s="21" t="s">
        <v>39</v>
      </c>
      <c r="G30" s="6" t="s">
        <v>17</v>
      </c>
      <c r="H30" s="14"/>
      <c r="I30" s="7"/>
    </row>
    <row r="31" spans="2:9" ht="51" customHeight="1" x14ac:dyDescent="0.25">
      <c r="B31" s="74"/>
      <c r="C31" s="29"/>
      <c r="D31" s="80"/>
      <c r="E31" s="83"/>
      <c r="F31" s="21" t="s">
        <v>39</v>
      </c>
      <c r="G31" s="17" t="s">
        <v>134</v>
      </c>
      <c r="H31" s="14">
        <v>7300800</v>
      </c>
      <c r="I31" s="7" t="s">
        <v>32</v>
      </c>
    </row>
    <row r="32" spans="2:9" ht="45" x14ac:dyDescent="0.25">
      <c r="B32" s="74"/>
      <c r="C32" s="29"/>
      <c r="D32" s="80"/>
      <c r="E32" s="83"/>
      <c r="F32" s="21" t="s">
        <v>39</v>
      </c>
      <c r="G32" s="6" t="s">
        <v>136</v>
      </c>
      <c r="H32" s="14">
        <v>1075680</v>
      </c>
      <c r="I32" s="7" t="s">
        <v>32</v>
      </c>
    </row>
    <row r="33" spans="2:9" ht="45" x14ac:dyDescent="0.25">
      <c r="B33" s="74"/>
      <c r="C33" s="29"/>
      <c r="D33" s="80"/>
      <c r="E33" s="83"/>
      <c r="F33" s="21" t="s">
        <v>39</v>
      </c>
      <c r="G33" s="17" t="s">
        <v>135</v>
      </c>
      <c r="H33" s="14">
        <v>850164</v>
      </c>
      <c r="I33" s="7" t="s">
        <v>32</v>
      </c>
    </row>
    <row r="34" spans="2:9" ht="105" x14ac:dyDescent="0.25">
      <c r="B34" s="74"/>
      <c r="C34" s="29"/>
      <c r="D34" s="80"/>
      <c r="E34" s="83"/>
      <c r="F34" s="21" t="s">
        <v>40</v>
      </c>
      <c r="G34" s="6" t="s">
        <v>92</v>
      </c>
      <c r="H34" s="15">
        <f>(149356+16319200)</f>
        <v>16468556</v>
      </c>
      <c r="I34" s="3" t="s">
        <v>175</v>
      </c>
    </row>
    <row r="35" spans="2:9" ht="60" x14ac:dyDescent="0.25">
      <c r="B35" s="74"/>
      <c r="C35" s="29"/>
      <c r="D35" s="80"/>
      <c r="E35" s="83"/>
      <c r="F35" s="21" t="s">
        <v>40</v>
      </c>
      <c r="G35" s="17" t="s">
        <v>174</v>
      </c>
      <c r="H35" s="15">
        <f>(22000000)</f>
        <v>22000000</v>
      </c>
      <c r="I35" s="3" t="s">
        <v>176</v>
      </c>
    </row>
    <row r="36" spans="2:9" ht="25.5" customHeight="1" x14ac:dyDescent="0.25">
      <c r="B36" s="74"/>
      <c r="C36" s="29"/>
      <c r="D36" s="80"/>
      <c r="E36" s="83"/>
      <c r="F36" s="22" t="s">
        <v>41</v>
      </c>
      <c r="G36" s="4" t="s">
        <v>18</v>
      </c>
      <c r="H36" s="14">
        <v>27000000</v>
      </c>
      <c r="I36" s="7" t="s">
        <v>32</v>
      </c>
    </row>
    <row r="37" spans="2:9" ht="75" x14ac:dyDescent="0.25">
      <c r="B37" s="74"/>
      <c r="C37" s="29"/>
      <c r="D37" s="80"/>
      <c r="E37" s="83"/>
      <c r="F37" s="21" t="s">
        <v>42</v>
      </c>
      <c r="G37" s="17" t="s">
        <v>20</v>
      </c>
      <c r="H37" s="14">
        <v>3000000</v>
      </c>
      <c r="I37" s="7" t="s">
        <v>55</v>
      </c>
    </row>
    <row r="38" spans="2:9" ht="43.5" customHeight="1" x14ac:dyDescent="0.25">
      <c r="B38" s="74"/>
      <c r="C38" s="29"/>
      <c r="D38" s="80"/>
      <c r="E38" s="83"/>
      <c r="F38" s="22" t="s">
        <v>43</v>
      </c>
      <c r="G38" s="4" t="s">
        <v>19</v>
      </c>
      <c r="H38" s="14">
        <v>15369000</v>
      </c>
      <c r="I38" s="7" t="s">
        <v>55</v>
      </c>
    </row>
    <row r="39" spans="2:9" ht="35.25" customHeight="1" x14ac:dyDescent="0.25">
      <c r="B39" s="74"/>
      <c r="C39" s="42"/>
      <c r="D39" s="81"/>
      <c r="E39" s="84"/>
      <c r="F39" s="77" t="s">
        <v>64</v>
      </c>
      <c r="G39" s="78"/>
      <c r="H39" s="26">
        <f>SUM(H28:H38)</f>
        <v>384664200</v>
      </c>
      <c r="I39" s="7"/>
    </row>
    <row r="40" spans="2:9" ht="57" customHeight="1" x14ac:dyDescent="0.25">
      <c r="B40" s="74"/>
      <c r="C40" s="29"/>
      <c r="D40" s="79" t="s">
        <v>140</v>
      </c>
      <c r="E40" s="82" t="s">
        <v>138</v>
      </c>
      <c r="F40" s="21" t="s">
        <v>139</v>
      </c>
      <c r="G40" s="65" t="s">
        <v>143</v>
      </c>
      <c r="H40" s="14">
        <v>22000000</v>
      </c>
      <c r="I40" s="7" t="s">
        <v>142</v>
      </c>
    </row>
    <row r="41" spans="2:9" ht="57" customHeight="1" x14ac:dyDescent="0.25">
      <c r="B41" s="74"/>
      <c r="C41" s="29"/>
      <c r="D41" s="80"/>
      <c r="E41" s="83"/>
      <c r="F41" s="21" t="s">
        <v>153</v>
      </c>
      <c r="G41" s="65" t="s">
        <v>154</v>
      </c>
      <c r="H41" s="14"/>
      <c r="I41" s="7"/>
    </row>
    <row r="42" spans="2:9" ht="30.75" customHeight="1" x14ac:dyDescent="0.25">
      <c r="B42" s="74"/>
      <c r="C42" s="29"/>
      <c r="D42" s="81"/>
      <c r="E42" s="84"/>
      <c r="F42" s="77" t="s">
        <v>141</v>
      </c>
      <c r="G42" s="78"/>
      <c r="H42" s="26">
        <f>SUM(H40:H41)</f>
        <v>22000000</v>
      </c>
      <c r="I42" s="7"/>
    </row>
    <row r="43" spans="2:9" ht="92.25" customHeight="1" x14ac:dyDescent="0.25">
      <c r="B43" s="74"/>
      <c r="C43" s="29"/>
      <c r="D43" s="79" t="s">
        <v>44</v>
      </c>
      <c r="E43" s="82" t="s">
        <v>21</v>
      </c>
      <c r="F43" s="21" t="s">
        <v>45</v>
      </c>
      <c r="G43" s="6" t="s">
        <v>160</v>
      </c>
      <c r="H43" s="14">
        <v>3400000</v>
      </c>
      <c r="I43" s="3" t="s">
        <v>202</v>
      </c>
    </row>
    <row r="44" spans="2:9" ht="42.75" customHeight="1" x14ac:dyDescent="0.25">
      <c r="B44" s="74"/>
      <c r="C44" s="29"/>
      <c r="D44" s="80"/>
      <c r="E44" s="83"/>
      <c r="F44" s="21" t="s">
        <v>46</v>
      </c>
      <c r="G44" s="5" t="s">
        <v>172</v>
      </c>
      <c r="H44" s="14">
        <v>5000000</v>
      </c>
      <c r="I44" s="3" t="s">
        <v>55</v>
      </c>
    </row>
    <row r="45" spans="2:9" ht="72" customHeight="1" x14ac:dyDescent="0.25">
      <c r="B45" s="74"/>
      <c r="C45" s="29"/>
      <c r="D45" s="80"/>
      <c r="E45" s="83"/>
      <c r="F45" s="21" t="s">
        <v>46</v>
      </c>
      <c r="G45" s="5" t="s">
        <v>162</v>
      </c>
      <c r="H45" s="14">
        <v>3906000</v>
      </c>
      <c r="I45" s="3" t="s">
        <v>55</v>
      </c>
    </row>
    <row r="46" spans="2:9" ht="102" customHeight="1" x14ac:dyDescent="0.25">
      <c r="B46" s="74"/>
      <c r="C46" s="29"/>
      <c r="D46" s="80"/>
      <c r="E46" s="83"/>
      <c r="F46" s="21" t="s">
        <v>128</v>
      </c>
      <c r="G46" s="5" t="s">
        <v>161</v>
      </c>
      <c r="H46" s="14">
        <v>5000000</v>
      </c>
      <c r="I46" s="3" t="s">
        <v>55</v>
      </c>
    </row>
    <row r="47" spans="2:9" ht="32.25" customHeight="1" x14ac:dyDescent="0.25">
      <c r="B47" s="74"/>
      <c r="C47" s="29"/>
      <c r="D47" s="81"/>
      <c r="E47" s="84"/>
      <c r="F47" s="77" t="s">
        <v>65</v>
      </c>
      <c r="G47" s="78"/>
      <c r="H47" s="26">
        <f>SUM(H43:H46)</f>
        <v>17306000</v>
      </c>
      <c r="I47" s="11"/>
    </row>
    <row r="48" spans="2:9" ht="96.75" customHeight="1" x14ac:dyDescent="0.25">
      <c r="B48" s="74"/>
      <c r="C48" s="29"/>
      <c r="D48" s="44" t="s">
        <v>47</v>
      </c>
      <c r="E48" s="43" t="s">
        <v>22</v>
      </c>
      <c r="F48" s="21" t="s">
        <v>48</v>
      </c>
      <c r="G48" s="5" t="s">
        <v>170</v>
      </c>
      <c r="H48" s="14">
        <v>6755000</v>
      </c>
      <c r="I48" s="7" t="s">
        <v>55</v>
      </c>
    </row>
    <row r="49" spans="2:9" ht="66" customHeight="1" x14ac:dyDescent="0.25">
      <c r="B49" s="74"/>
      <c r="C49" s="29"/>
      <c r="D49" s="45"/>
      <c r="E49" s="29"/>
      <c r="F49" s="21" t="s">
        <v>49</v>
      </c>
      <c r="G49" s="23" t="s">
        <v>171</v>
      </c>
      <c r="H49" s="14">
        <v>17040000</v>
      </c>
      <c r="I49" s="7" t="s">
        <v>55</v>
      </c>
    </row>
    <row r="50" spans="2:9" ht="51.75" customHeight="1" x14ac:dyDescent="0.25">
      <c r="B50" s="74"/>
      <c r="C50" s="29"/>
      <c r="D50" s="45"/>
      <c r="E50" s="29"/>
      <c r="F50" s="21" t="s">
        <v>50</v>
      </c>
      <c r="G50" s="5" t="s">
        <v>23</v>
      </c>
      <c r="H50" s="14">
        <v>3050000</v>
      </c>
      <c r="I50" s="7" t="s">
        <v>55</v>
      </c>
    </row>
    <row r="51" spans="2:9" ht="30" x14ac:dyDescent="0.25">
      <c r="B51" s="74"/>
      <c r="C51" s="29"/>
      <c r="D51" s="45"/>
      <c r="E51" s="29"/>
      <c r="F51" s="21" t="s">
        <v>51</v>
      </c>
      <c r="G51" s="23" t="s">
        <v>173</v>
      </c>
      <c r="H51" s="14">
        <v>5400000</v>
      </c>
      <c r="I51" s="10"/>
    </row>
    <row r="52" spans="2:9" ht="37.5" customHeight="1" x14ac:dyDescent="0.25">
      <c r="B52" s="74"/>
      <c r="C52" s="29"/>
      <c r="D52" s="46"/>
      <c r="E52" s="42"/>
      <c r="F52" s="77" t="s">
        <v>66</v>
      </c>
      <c r="G52" s="78"/>
      <c r="H52" s="58">
        <f>SUM(H48:H51)</f>
        <v>32245000</v>
      </c>
      <c r="I52" s="10"/>
    </row>
    <row r="53" spans="2:9" ht="34.5" customHeight="1" x14ac:dyDescent="0.25">
      <c r="B53" s="24"/>
      <c r="C53" s="25"/>
      <c r="D53" s="75" t="s">
        <v>108</v>
      </c>
      <c r="E53" s="76"/>
      <c r="F53" s="76"/>
      <c r="G53" s="76"/>
      <c r="H53" s="41">
        <f>SUM(H39+H42+H47+H52)</f>
        <v>456215200</v>
      </c>
      <c r="I53" s="10"/>
    </row>
    <row r="54" spans="2:9" ht="70.5" customHeight="1" x14ac:dyDescent="0.25">
      <c r="B54" s="73">
        <v>2</v>
      </c>
      <c r="C54" s="43" t="s">
        <v>72</v>
      </c>
      <c r="D54" s="79" t="s">
        <v>52</v>
      </c>
      <c r="E54" s="82" t="s">
        <v>53</v>
      </c>
      <c r="F54" s="22" t="s">
        <v>54</v>
      </c>
      <c r="G54" s="8" t="s">
        <v>95</v>
      </c>
      <c r="H54" s="14">
        <f>(21600000+4000000)</f>
        <v>25600000</v>
      </c>
      <c r="I54" s="3" t="s">
        <v>55</v>
      </c>
    </row>
    <row r="55" spans="2:9" ht="57" customHeight="1" x14ac:dyDescent="0.25">
      <c r="B55" s="74"/>
      <c r="C55" s="29"/>
      <c r="D55" s="80"/>
      <c r="E55" s="83"/>
      <c r="F55" s="22" t="s">
        <v>56</v>
      </c>
      <c r="G55" s="8" t="s">
        <v>127</v>
      </c>
      <c r="H55" s="14">
        <v>5000000</v>
      </c>
      <c r="I55" s="3"/>
    </row>
    <row r="56" spans="2:9" ht="48.75" customHeight="1" x14ac:dyDescent="0.25">
      <c r="B56" s="74"/>
      <c r="C56" s="29"/>
      <c r="D56" s="80"/>
      <c r="E56" s="83"/>
      <c r="F56" s="22" t="s">
        <v>57</v>
      </c>
      <c r="G56" s="19" t="s">
        <v>96</v>
      </c>
      <c r="H56" s="14">
        <v>15000000</v>
      </c>
      <c r="I56" s="3" t="s">
        <v>55</v>
      </c>
    </row>
    <row r="57" spans="2:9" ht="35.25" customHeight="1" x14ac:dyDescent="0.25">
      <c r="B57" s="74"/>
      <c r="C57" s="29"/>
      <c r="D57" s="81"/>
      <c r="E57" s="84"/>
      <c r="F57" s="77" t="s">
        <v>67</v>
      </c>
      <c r="G57" s="78"/>
      <c r="H57" s="26">
        <f>SUM(H54:H56)</f>
        <v>45600000</v>
      </c>
      <c r="I57" s="3"/>
    </row>
    <row r="58" spans="2:9" ht="95.25" customHeight="1" x14ac:dyDescent="0.25">
      <c r="B58" s="74"/>
      <c r="C58" s="29"/>
      <c r="D58" s="44" t="s">
        <v>69</v>
      </c>
      <c r="E58" s="43" t="s">
        <v>58</v>
      </c>
      <c r="F58" s="21" t="s">
        <v>59</v>
      </c>
      <c r="G58" s="62" t="s">
        <v>168</v>
      </c>
      <c r="H58" s="14">
        <v>34620000</v>
      </c>
      <c r="I58" s="3" t="s">
        <v>55</v>
      </c>
    </row>
    <row r="59" spans="2:9" ht="66" customHeight="1" x14ac:dyDescent="0.25">
      <c r="B59" s="74"/>
      <c r="C59" s="29"/>
      <c r="D59" s="45"/>
      <c r="E59" s="29"/>
      <c r="F59" s="21" t="s">
        <v>60</v>
      </c>
      <c r="G59" s="23" t="s">
        <v>93</v>
      </c>
      <c r="H59" s="14">
        <v>1155000</v>
      </c>
      <c r="I59" s="3" t="s">
        <v>55</v>
      </c>
    </row>
    <row r="60" spans="2:9" ht="63" customHeight="1" x14ac:dyDescent="0.25">
      <c r="B60" s="74"/>
      <c r="C60" s="42"/>
      <c r="D60" s="46"/>
      <c r="E60" s="42"/>
      <c r="F60" s="21" t="s">
        <v>61</v>
      </c>
      <c r="G60" s="62" t="s">
        <v>167</v>
      </c>
      <c r="H60" s="14">
        <v>9035000</v>
      </c>
      <c r="I60" s="3" t="s">
        <v>55</v>
      </c>
    </row>
    <row r="61" spans="2:9" ht="67.5" customHeight="1" x14ac:dyDescent="0.25">
      <c r="B61" s="74"/>
      <c r="C61" s="29"/>
      <c r="D61" s="45"/>
      <c r="E61" s="29"/>
      <c r="F61" s="21" t="s">
        <v>129</v>
      </c>
      <c r="G61" s="23" t="s">
        <v>169</v>
      </c>
      <c r="H61" s="14">
        <v>6410000</v>
      </c>
      <c r="I61" s="3" t="s">
        <v>55</v>
      </c>
    </row>
    <row r="62" spans="2:9" ht="51" customHeight="1" x14ac:dyDescent="0.25">
      <c r="B62" s="74"/>
      <c r="C62" s="29"/>
      <c r="D62" s="45"/>
      <c r="E62" s="29"/>
      <c r="F62" s="22" t="s">
        <v>62</v>
      </c>
      <c r="G62" s="63" t="s">
        <v>130</v>
      </c>
      <c r="H62" s="14">
        <v>4100000</v>
      </c>
      <c r="I62" s="3" t="s">
        <v>55</v>
      </c>
    </row>
    <row r="63" spans="2:9" ht="62.25" customHeight="1" x14ac:dyDescent="0.25">
      <c r="B63" s="74"/>
      <c r="C63" s="29"/>
      <c r="D63" s="45"/>
      <c r="E63" s="29"/>
      <c r="F63" s="21" t="s">
        <v>63</v>
      </c>
      <c r="G63" s="5" t="s">
        <v>120</v>
      </c>
      <c r="H63" s="14">
        <v>2900000</v>
      </c>
      <c r="I63" s="3" t="s">
        <v>55</v>
      </c>
    </row>
    <row r="64" spans="2:9" ht="37.5" customHeight="1" x14ac:dyDescent="0.25">
      <c r="B64" s="74"/>
      <c r="C64" s="29"/>
      <c r="D64" s="46"/>
      <c r="E64" s="42"/>
      <c r="F64" s="77" t="s">
        <v>68</v>
      </c>
      <c r="G64" s="78"/>
      <c r="H64" s="27">
        <f>SUM(H58:H63)</f>
        <v>58220000</v>
      </c>
      <c r="I64" s="10"/>
    </row>
    <row r="65" spans="2:9" ht="54.75" customHeight="1" x14ac:dyDescent="0.25">
      <c r="B65" s="74"/>
      <c r="C65" s="29"/>
      <c r="D65" s="79" t="s">
        <v>70</v>
      </c>
      <c r="E65" s="82" t="s">
        <v>73</v>
      </c>
      <c r="F65" s="22" t="s">
        <v>165</v>
      </c>
      <c r="G65" s="8" t="s">
        <v>166</v>
      </c>
      <c r="H65" s="14">
        <v>5000000</v>
      </c>
      <c r="I65" s="3" t="s">
        <v>159</v>
      </c>
    </row>
    <row r="66" spans="2:9" ht="65.25" customHeight="1" x14ac:dyDescent="0.25">
      <c r="B66" s="74"/>
      <c r="C66" s="29"/>
      <c r="D66" s="80"/>
      <c r="E66" s="83"/>
      <c r="F66" s="22" t="s">
        <v>121</v>
      </c>
      <c r="G66" s="8" t="s">
        <v>163</v>
      </c>
      <c r="H66" s="14">
        <v>46750000</v>
      </c>
      <c r="I66" s="3" t="s">
        <v>55</v>
      </c>
    </row>
    <row r="67" spans="2:9" ht="65.25" customHeight="1" x14ac:dyDescent="0.25">
      <c r="B67" s="74"/>
      <c r="C67" s="29"/>
      <c r="D67" s="45"/>
      <c r="E67" s="83"/>
      <c r="F67" s="22" t="s">
        <v>74</v>
      </c>
      <c r="G67" s="8" t="s">
        <v>164</v>
      </c>
      <c r="H67" s="14">
        <v>49500000</v>
      </c>
      <c r="I67" s="3" t="s">
        <v>55</v>
      </c>
    </row>
    <row r="68" spans="2:9" ht="65.25" customHeight="1" x14ac:dyDescent="0.25">
      <c r="B68" s="74"/>
      <c r="C68" s="29"/>
      <c r="D68" s="45"/>
      <c r="E68" s="83"/>
      <c r="F68" s="22" t="s">
        <v>74</v>
      </c>
      <c r="G68" s="8" t="s">
        <v>144</v>
      </c>
      <c r="H68" s="14">
        <v>18000000</v>
      </c>
      <c r="I68" s="3" t="s">
        <v>55</v>
      </c>
    </row>
    <row r="69" spans="2:9" ht="65.25" customHeight="1" x14ac:dyDescent="0.25">
      <c r="B69" s="74"/>
      <c r="C69" s="29"/>
      <c r="D69" s="45"/>
      <c r="E69" s="29"/>
      <c r="F69" s="22" t="s">
        <v>74</v>
      </c>
      <c r="G69" s="8" t="s">
        <v>145</v>
      </c>
      <c r="H69" s="14">
        <v>90000000</v>
      </c>
      <c r="I69" s="3" t="s">
        <v>55</v>
      </c>
    </row>
    <row r="70" spans="2:9" ht="78" customHeight="1" x14ac:dyDescent="0.25">
      <c r="B70" s="74"/>
      <c r="C70" s="29"/>
      <c r="D70" s="45"/>
      <c r="E70" s="29"/>
      <c r="F70" s="22" t="s">
        <v>155</v>
      </c>
      <c r="G70" s="4" t="s">
        <v>156</v>
      </c>
      <c r="H70" s="14">
        <v>25000000</v>
      </c>
      <c r="I70" s="3" t="s">
        <v>55</v>
      </c>
    </row>
    <row r="71" spans="2:9" ht="64.5" customHeight="1" x14ac:dyDescent="0.25">
      <c r="B71" s="74"/>
      <c r="C71" s="29"/>
      <c r="D71" s="45"/>
      <c r="E71" s="29"/>
      <c r="F71" s="22" t="s">
        <v>157</v>
      </c>
      <c r="G71" s="8" t="s">
        <v>158</v>
      </c>
      <c r="H71" s="14">
        <v>15000000</v>
      </c>
      <c r="I71" s="3" t="s">
        <v>159</v>
      </c>
    </row>
    <row r="72" spans="2:9" ht="108.75" customHeight="1" x14ac:dyDescent="0.25">
      <c r="B72" s="74"/>
      <c r="C72" s="29"/>
      <c r="D72" s="45"/>
      <c r="E72" s="29"/>
      <c r="F72" s="22" t="s">
        <v>75</v>
      </c>
      <c r="G72" s="8" t="s">
        <v>146</v>
      </c>
      <c r="H72" s="14">
        <v>65000000</v>
      </c>
      <c r="I72" s="3" t="s">
        <v>55</v>
      </c>
    </row>
    <row r="73" spans="2:9" ht="39.75" customHeight="1" x14ac:dyDescent="0.25">
      <c r="B73" s="74"/>
      <c r="C73" s="29"/>
      <c r="D73" s="46"/>
      <c r="E73" s="42"/>
      <c r="F73" s="77" t="s">
        <v>76</v>
      </c>
      <c r="G73" s="78"/>
      <c r="H73" s="27">
        <f>SUM(H65:H72)</f>
        <v>314250000</v>
      </c>
      <c r="I73" s="10"/>
    </row>
    <row r="74" spans="2:9" ht="40.5" customHeight="1" x14ac:dyDescent="0.25">
      <c r="B74" s="36"/>
      <c r="C74" s="37"/>
      <c r="D74" s="85" t="s">
        <v>109</v>
      </c>
      <c r="E74" s="85"/>
      <c r="F74" s="85"/>
      <c r="G74" s="85"/>
      <c r="H74" s="40">
        <f>SUM(H57+H64+H73)</f>
        <v>418070000</v>
      </c>
      <c r="I74" s="38"/>
    </row>
    <row r="75" spans="2:9" ht="85.5" customHeight="1" x14ac:dyDescent="0.25">
      <c r="B75" s="18">
        <v>3</v>
      </c>
      <c r="C75" s="91" t="s">
        <v>77</v>
      </c>
      <c r="D75" s="79" t="s">
        <v>78</v>
      </c>
      <c r="E75" s="82" t="s">
        <v>97</v>
      </c>
      <c r="F75" s="22" t="s">
        <v>151</v>
      </c>
      <c r="G75" s="8" t="s">
        <v>150</v>
      </c>
      <c r="H75" s="14">
        <v>3000000</v>
      </c>
      <c r="I75" s="7" t="s">
        <v>55</v>
      </c>
    </row>
    <row r="76" spans="2:9" ht="85.5" customHeight="1" x14ac:dyDescent="0.25">
      <c r="B76" s="64"/>
      <c r="C76" s="91"/>
      <c r="D76" s="81"/>
      <c r="E76" s="84"/>
      <c r="F76" s="22" t="s">
        <v>152</v>
      </c>
      <c r="G76" s="8" t="s">
        <v>149</v>
      </c>
      <c r="H76" s="14">
        <v>5000000</v>
      </c>
      <c r="I76" s="7" t="s">
        <v>55</v>
      </c>
    </row>
    <row r="77" spans="2:9" ht="84.75" customHeight="1" x14ac:dyDescent="0.25">
      <c r="B77" s="32"/>
      <c r="C77" s="91"/>
      <c r="D77" s="79" t="s">
        <v>99</v>
      </c>
      <c r="E77" s="82" t="s">
        <v>98</v>
      </c>
      <c r="F77" s="22" t="s">
        <v>148</v>
      </c>
      <c r="G77" s="4" t="s">
        <v>147</v>
      </c>
      <c r="H77" s="14">
        <v>20000000</v>
      </c>
      <c r="I77" s="7" t="s">
        <v>55</v>
      </c>
    </row>
    <row r="78" spans="2:9" ht="38.25" customHeight="1" x14ac:dyDescent="0.25">
      <c r="B78" s="64"/>
      <c r="C78" s="91"/>
      <c r="D78" s="81"/>
      <c r="E78" s="84"/>
      <c r="F78" s="22" t="s">
        <v>100</v>
      </c>
      <c r="G78" s="4" t="s">
        <v>101</v>
      </c>
      <c r="H78" s="14">
        <v>3000000</v>
      </c>
      <c r="I78" s="7" t="s">
        <v>55</v>
      </c>
    </row>
    <row r="79" spans="2:9" ht="59.25" customHeight="1" x14ac:dyDescent="0.25">
      <c r="B79" s="32"/>
      <c r="C79" s="91"/>
      <c r="D79" s="31" t="s">
        <v>103</v>
      </c>
      <c r="E79" s="33" t="s">
        <v>104</v>
      </c>
      <c r="F79" s="22" t="s">
        <v>102</v>
      </c>
      <c r="G79" s="4" t="s">
        <v>122</v>
      </c>
      <c r="H79" s="14">
        <v>3000000</v>
      </c>
      <c r="I79" s="7" t="s">
        <v>55</v>
      </c>
    </row>
    <row r="80" spans="2:9" ht="45" customHeight="1" x14ac:dyDescent="0.25">
      <c r="B80" s="32"/>
      <c r="C80" s="91"/>
      <c r="D80" s="35"/>
      <c r="E80" s="33"/>
      <c r="F80" s="22" t="s">
        <v>105</v>
      </c>
      <c r="G80" s="4" t="s">
        <v>106</v>
      </c>
      <c r="H80" s="14">
        <v>5000000</v>
      </c>
      <c r="I80" s="7" t="s">
        <v>55</v>
      </c>
    </row>
    <row r="81" spans="2:9" ht="45" customHeight="1" x14ac:dyDescent="0.25">
      <c r="B81" s="32"/>
      <c r="C81" s="91"/>
      <c r="D81" s="35"/>
      <c r="E81" s="33"/>
      <c r="F81" s="22" t="s">
        <v>123</v>
      </c>
      <c r="G81" s="4" t="s">
        <v>126</v>
      </c>
      <c r="H81" s="14">
        <v>5000000</v>
      </c>
      <c r="I81" s="7" t="s">
        <v>94</v>
      </c>
    </row>
    <row r="82" spans="2:9" ht="35.25" customHeight="1" x14ac:dyDescent="0.25">
      <c r="B82" s="30"/>
      <c r="C82" s="91"/>
      <c r="D82" s="86" t="s">
        <v>107</v>
      </c>
      <c r="E82" s="86"/>
      <c r="F82" s="86"/>
      <c r="G82" s="86"/>
      <c r="H82" s="39">
        <f>SUM(H75:H81)</f>
        <v>44000000</v>
      </c>
      <c r="I82" s="3"/>
    </row>
    <row r="83" spans="2:9" ht="82.5" customHeight="1" x14ac:dyDescent="0.25">
      <c r="B83" s="18">
        <v>4</v>
      </c>
      <c r="C83" s="20" t="s">
        <v>79</v>
      </c>
      <c r="D83" s="68" t="s">
        <v>178</v>
      </c>
      <c r="E83" s="20" t="s">
        <v>181</v>
      </c>
      <c r="F83" s="21" t="s">
        <v>180</v>
      </c>
      <c r="G83" s="5" t="s">
        <v>182</v>
      </c>
      <c r="H83" s="14">
        <v>10000000</v>
      </c>
      <c r="I83" s="3" t="s">
        <v>55</v>
      </c>
    </row>
    <row r="84" spans="2:9" ht="30" customHeight="1" x14ac:dyDescent="0.25">
      <c r="B84" s="30"/>
      <c r="C84" s="29"/>
      <c r="D84" s="46"/>
      <c r="E84" s="42"/>
      <c r="F84" s="89" t="s">
        <v>179</v>
      </c>
      <c r="G84" s="90"/>
      <c r="H84" s="26">
        <f>SUM(H83)</f>
        <v>10000000</v>
      </c>
      <c r="I84" s="3"/>
    </row>
    <row r="85" spans="2:9" ht="63.75" customHeight="1" x14ac:dyDescent="0.25">
      <c r="B85" s="67"/>
      <c r="C85" s="29"/>
      <c r="D85" s="44" t="s">
        <v>80</v>
      </c>
      <c r="E85" s="43" t="s">
        <v>81</v>
      </c>
      <c r="F85" s="21" t="s">
        <v>82</v>
      </c>
      <c r="G85" s="5" t="s">
        <v>177</v>
      </c>
      <c r="H85" s="14">
        <v>9540000</v>
      </c>
      <c r="I85" s="3" t="s">
        <v>55</v>
      </c>
    </row>
    <row r="86" spans="2:9" ht="30" customHeight="1" x14ac:dyDescent="0.25">
      <c r="B86" s="67"/>
      <c r="C86" s="29"/>
      <c r="D86" s="45"/>
      <c r="E86" s="29"/>
      <c r="F86" s="89" t="s">
        <v>83</v>
      </c>
      <c r="G86" s="90"/>
      <c r="H86" s="26">
        <f>SUM(H85)</f>
        <v>9540000</v>
      </c>
      <c r="I86" s="3"/>
    </row>
    <row r="87" spans="2:9" ht="50.25" customHeight="1" x14ac:dyDescent="0.25">
      <c r="B87" s="30"/>
      <c r="C87" s="29"/>
      <c r="D87" s="79" t="s">
        <v>84</v>
      </c>
      <c r="E87" s="82" t="s">
        <v>85</v>
      </c>
      <c r="F87" s="21" t="s">
        <v>86</v>
      </c>
      <c r="G87" s="8" t="s">
        <v>131</v>
      </c>
      <c r="H87" s="14">
        <v>3600000</v>
      </c>
      <c r="I87" s="3" t="s">
        <v>55</v>
      </c>
    </row>
    <row r="88" spans="2:9" ht="30" customHeight="1" x14ac:dyDescent="0.25">
      <c r="B88" s="30"/>
      <c r="C88" s="29"/>
      <c r="D88" s="81"/>
      <c r="E88" s="84"/>
      <c r="F88" s="77" t="s">
        <v>90</v>
      </c>
      <c r="G88" s="78"/>
      <c r="H88" s="26">
        <f>SUM(H87:H87)</f>
        <v>3600000</v>
      </c>
      <c r="I88" s="3"/>
    </row>
    <row r="89" spans="2:9" ht="52.5" customHeight="1" x14ac:dyDescent="0.25">
      <c r="B89" s="30"/>
      <c r="C89" s="29"/>
      <c r="D89" s="28" t="s">
        <v>87</v>
      </c>
      <c r="E89" s="25" t="s">
        <v>88</v>
      </c>
      <c r="F89" s="22" t="s">
        <v>89</v>
      </c>
      <c r="G89" s="8"/>
      <c r="H89" s="14"/>
      <c r="I89" s="3"/>
    </row>
    <row r="90" spans="2:9" ht="25.5" customHeight="1" x14ac:dyDescent="0.25">
      <c r="B90" s="30"/>
      <c r="C90" s="29"/>
      <c r="D90" s="35"/>
      <c r="E90" s="66"/>
      <c r="F90" s="77" t="s">
        <v>119</v>
      </c>
      <c r="G90" s="78"/>
      <c r="H90" s="26">
        <f>SUM(H89)</f>
        <v>0</v>
      </c>
      <c r="I90" s="3"/>
    </row>
    <row r="91" spans="2:9" ht="28.5" customHeight="1" x14ac:dyDescent="0.25">
      <c r="B91" s="34"/>
      <c r="C91" s="87" t="s">
        <v>110</v>
      </c>
      <c r="D91" s="88"/>
      <c r="E91" s="88"/>
      <c r="F91" s="88"/>
      <c r="G91" s="88"/>
      <c r="H91" s="39">
        <f>SUM(H84+H86+H88+H90)</f>
        <v>23140000</v>
      </c>
      <c r="I91" s="3"/>
    </row>
    <row r="92" spans="2:9" ht="63.75" customHeight="1" x14ac:dyDescent="0.25">
      <c r="B92" s="48">
        <v>5</v>
      </c>
      <c r="C92" s="82" t="s">
        <v>91</v>
      </c>
      <c r="D92" s="59" t="s">
        <v>111</v>
      </c>
      <c r="E92" s="60" t="s">
        <v>112</v>
      </c>
      <c r="F92" s="22" t="s">
        <v>113</v>
      </c>
      <c r="G92" s="8" t="s">
        <v>132</v>
      </c>
      <c r="H92" s="14"/>
      <c r="I92" s="3"/>
    </row>
    <row r="93" spans="2:9" ht="47.25" x14ac:dyDescent="0.25">
      <c r="B93" s="36"/>
      <c r="C93" s="84"/>
      <c r="D93" s="35" t="s">
        <v>114</v>
      </c>
      <c r="E93" s="47" t="s">
        <v>115</v>
      </c>
      <c r="F93" s="22" t="s">
        <v>116</v>
      </c>
      <c r="G93" s="8" t="s">
        <v>137</v>
      </c>
      <c r="H93" s="14">
        <f>(38*300000*12)</f>
        <v>136800000</v>
      </c>
      <c r="I93" s="3" t="s">
        <v>55</v>
      </c>
    </row>
    <row r="94" spans="2:9" ht="30" customHeight="1" x14ac:dyDescent="0.25">
      <c r="B94" s="57"/>
      <c r="C94" s="87" t="s">
        <v>117</v>
      </c>
      <c r="D94" s="88"/>
      <c r="E94" s="88"/>
      <c r="F94" s="88"/>
      <c r="G94" s="88"/>
      <c r="H94" s="39">
        <f>SUM(H92:H93)</f>
        <v>136800000</v>
      </c>
      <c r="I94" s="3"/>
    </row>
    <row r="95" spans="2:9" ht="35.1" customHeight="1" x14ac:dyDescent="0.25">
      <c r="B95" s="57"/>
      <c r="C95" s="87" t="s">
        <v>118</v>
      </c>
      <c r="D95" s="88"/>
      <c r="E95" s="88"/>
      <c r="F95" s="88"/>
      <c r="G95" s="88"/>
      <c r="H95" s="39">
        <f>SUM(H53+H74+H82+H91+H94)</f>
        <v>1078225200</v>
      </c>
      <c r="I95" s="3"/>
    </row>
    <row r="96" spans="2:9" ht="15.75" x14ac:dyDescent="0.25">
      <c r="B96" s="49"/>
      <c r="C96" s="50"/>
      <c r="D96" s="51"/>
      <c r="E96" s="52"/>
      <c r="F96" s="53"/>
      <c r="G96" s="54"/>
      <c r="H96" s="55"/>
      <c r="I96" s="56"/>
    </row>
    <row r="97" spans="2:9" ht="15.75" x14ac:dyDescent="0.25">
      <c r="B97" s="103"/>
      <c r="C97" s="102" t="s">
        <v>195</v>
      </c>
      <c r="D97" s="102"/>
      <c r="E97" s="102"/>
      <c r="F97" s="102"/>
      <c r="G97" s="102"/>
      <c r="H97" s="102"/>
      <c r="I97" s="102"/>
    </row>
    <row r="98" spans="2:9" ht="15.75" x14ac:dyDescent="0.25">
      <c r="B98" s="104"/>
      <c r="C98" s="99"/>
      <c r="D98" s="100"/>
      <c r="E98" s="100"/>
      <c r="F98" s="100"/>
      <c r="G98" s="100"/>
      <c r="H98" s="100"/>
      <c r="I98" s="101"/>
    </row>
    <row r="99" spans="2:9" ht="20.100000000000001" customHeight="1" x14ac:dyDescent="0.25">
      <c r="B99" s="104"/>
      <c r="C99" s="97" t="s">
        <v>196</v>
      </c>
      <c r="D99" s="97"/>
      <c r="E99" s="97"/>
      <c r="F99" s="97"/>
      <c r="G99" s="97"/>
      <c r="H99" s="92">
        <v>3425525</v>
      </c>
      <c r="I99" s="9"/>
    </row>
    <row r="100" spans="2:9" ht="20.100000000000001" customHeight="1" x14ac:dyDescent="0.25">
      <c r="B100" s="104"/>
      <c r="C100" s="108" t="s">
        <v>197</v>
      </c>
      <c r="D100" s="109" t="s">
        <v>199</v>
      </c>
      <c r="E100" s="110"/>
      <c r="F100" s="110"/>
      <c r="G100" s="111"/>
      <c r="H100" s="115">
        <v>50000000</v>
      </c>
      <c r="I100" s="9"/>
    </row>
    <row r="101" spans="2:9" ht="20.100000000000001" customHeight="1" x14ac:dyDescent="0.25">
      <c r="B101" s="104"/>
      <c r="C101" s="108"/>
      <c r="D101" s="112"/>
      <c r="E101" s="113"/>
      <c r="F101" s="113"/>
      <c r="G101" s="114"/>
      <c r="H101" s="116"/>
      <c r="I101" s="9"/>
    </row>
    <row r="102" spans="2:9" ht="20.100000000000001" customHeight="1" x14ac:dyDescent="0.25">
      <c r="B102" s="104"/>
      <c r="C102" s="97" t="s">
        <v>198</v>
      </c>
      <c r="D102" s="97"/>
      <c r="E102" s="97"/>
      <c r="F102" s="97"/>
      <c r="G102" s="97"/>
      <c r="H102" s="117" t="s">
        <v>200</v>
      </c>
      <c r="I102" s="9"/>
    </row>
    <row r="103" spans="2:9" ht="20.100000000000001" customHeight="1" x14ac:dyDescent="0.25">
      <c r="B103" s="105"/>
      <c r="C103" s="99" t="s">
        <v>201</v>
      </c>
      <c r="D103" s="100"/>
      <c r="E103" s="100"/>
      <c r="F103" s="100"/>
      <c r="G103" s="101"/>
      <c r="H103" s="92">
        <v>25525</v>
      </c>
      <c r="I103" s="9"/>
    </row>
    <row r="106" spans="2:9" ht="15.75" x14ac:dyDescent="0.25">
      <c r="G106" s="2" t="s">
        <v>33</v>
      </c>
    </row>
    <row r="107" spans="2:9" ht="15.75" x14ac:dyDescent="0.25">
      <c r="G107" s="2" t="s">
        <v>34</v>
      </c>
    </row>
    <row r="108" spans="2:9" ht="15.75" x14ac:dyDescent="0.25">
      <c r="G108" s="1"/>
    </row>
    <row r="109" spans="2:9" ht="15.75" x14ac:dyDescent="0.25">
      <c r="G109" s="1"/>
    </row>
    <row r="110" spans="2:9" ht="15.75" x14ac:dyDescent="0.25">
      <c r="G110" s="1"/>
    </row>
    <row r="111" spans="2:9" ht="15.75" x14ac:dyDescent="0.25">
      <c r="G111" s="2" t="s">
        <v>35</v>
      </c>
    </row>
  </sheetData>
  <mergeCells count="69">
    <mergeCell ref="B97:B103"/>
    <mergeCell ref="C97:I97"/>
    <mergeCell ref="C98:I98"/>
    <mergeCell ref="C99:G99"/>
    <mergeCell ref="C100:C101"/>
    <mergeCell ref="C102:G102"/>
    <mergeCell ref="C103:G103"/>
    <mergeCell ref="D100:G101"/>
    <mergeCell ref="H100:H101"/>
    <mergeCell ref="B11:B20"/>
    <mergeCell ref="B24:I24"/>
    <mergeCell ref="C11:I11"/>
    <mergeCell ref="C23:I23"/>
    <mergeCell ref="C20:G20"/>
    <mergeCell ref="C14:C18"/>
    <mergeCell ref="D14:G14"/>
    <mergeCell ref="C13:G13"/>
    <mergeCell ref="D15:G15"/>
    <mergeCell ref="D16:G16"/>
    <mergeCell ref="D17:G17"/>
    <mergeCell ref="D18:G18"/>
    <mergeCell ref="C19:G19"/>
    <mergeCell ref="C12:I12"/>
    <mergeCell ref="F86:G86"/>
    <mergeCell ref="E40:E42"/>
    <mergeCell ref="C75:C82"/>
    <mergeCell ref="C92:C93"/>
    <mergeCell ref="E65:E68"/>
    <mergeCell ref="D77:D78"/>
    <mergeCell ref="E77:E78"/>
    <mergeCell ref="E75:E76"/>
    <mergeCell ref="D75:D76"/>
    <mergeCell ref="D65:D66"/>
    <mergeCell ref="D74:G74"/>
    <mergeCell ref="D54:D57"/>
    <mergeCell ref="E54:E57"/>
    <mergeCell ref="F73:G73"/>
    <mergeCell ref="D82:G82"/>
    <mergeCell ref="C94:G94"/>
    <mergeCell ref="C95:G95"/>
    <mergeCell ref="F90:G90"/>
    <mergeCell ref="C91:G91"/>
    <mergeCell ref="F84:G84"/>
    <mergeCell ref="D87:D88"/>
    <mergeCell ref="E87:E88"/>
    <mergeCell ref="F88:G88"/>
    <mergeCell ref="B54:B73"/>
    <mergeCell ref="D53:G53"/>
    <mergeCell ref="F57:G57"/>
    <mergeCell ref="F64:G64"/>
    <mergeCell ref="B28:B52"/>
    <mergeCell ref="D28:D39"/>
    <mergeCell ref="E28:E39"/>
    <mergeCell ref="E43:E47"/>
    <mergeCell ref="D43:D47"/>
    <mergeCell ref="F42:G42"/>
    <mergeCell ref="F39:G39"/>
    <mergeCell ref="F47:G47"/>
    <mergeCell ref="F52:G52"/>
    <mergeCell ref="D40:D42"/>
    <mergeCell ref="B3:I3"/>
    <mergeCell ref="B4:I4"/>
    <mergeCell ref="B25:B26"/>
    <mergeCell ref="C25:C26"/>
    <mergeCell ref="E25:E26"/>
    <mergeCell ref="G25:G26"/>
    <mergeCell ref="F25:F26"/>
    <mergeCell ref="D25:D26"/>
    <mergeCell ref="H25:I25"/>
  </mergeCells>
  <pageMargins left="0.78740157480314965" right="0.59055118110236227" top="0.78740157480314965" bottom="1.2598425196850394" header="0.19685039370078741" footer="0.19685039370078741"/>
  <pageSetup paperSize="5" scale="5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RKP Desa 2022</vt:lpstr>
      <vt:lpstr>'RKP Desa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2023-01-25T02:46:34Z</cp:lastPrinted>
  <dcterms:created xsi:type="dcterms:W3CDTF">2020-01-12T06:53:59Z</dcterms:created>
  <dcterms:modified xsi:type="dcterms:W3CDTF">2023-03-06T02:19:32Z</dcterms:modified>
</cp:coreProperties>
</file>